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חציון " sheetId="2" r:id="rId2"/>
    <sheet name="פרוט עמלות ניהול חיצוני לחציון" sheetId="3" r:id="rId3"/>
  </sheets>
  <externalReferences>
    <externalReference r:id="rId6"/>
  </externalReferences>
  <definedNames>
    <definedName name="_xlnm.Print_Area" localSheetId="0">'סך התשלומים ששולמו בגין כל סוג'!$A$1:$E$23</definedName>
    <definedName name="_xlnm.Print_Area" localSheetId="1">'פרוט עמלות והוצאות לחציון '!$A$1:$E$39</definedName>
    <definedName name="_xlnm.Print_Area" localSheetId="2">'פרוט עמלות ניהול חיצוני לחציון'!$A$1:$E$51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<sst xmlns="http://schemas.openxmlformats.org/spreadsheetml/2006/main" count="161" uniqueCount="71">
  <si>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</si>
  <si>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</si>
  <si>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</si>
  <si>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</si>
  <si>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</si>
  <si>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</si>
  <si>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</si>
  <si>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</si>
  <si>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</si>
  <si>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</si>
  <si>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</si>
  <si>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</si>
  <si>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</si>
  <si>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</si>
  <si>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</si>
  <si>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</si>
  <si>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</si>
  <si>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</si>
  <si>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</si>
  <si>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</si>
  <si>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</si>
  <si>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</si>
  <si>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</si>
  <si>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</si>
  <si>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</si>
  <si>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</si>
  <si>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</si>
  <si>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</si>
  <si>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</si>
  <si>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</si>
  <si>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</si>
  <si>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</si>
  <si>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</si>
  <si>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</si>
  <si>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</si>
  <si>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</si>
  <si>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</si>
  <si>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</si>
  <si>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</si>
  <si>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</si>
  <si>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</si>
  <si>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</si>
  <si>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</si>
  <si>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</si>
  <si>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</si>
  <si>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</si>
  <si>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</si>
  <si>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</si>
  <si>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</si>
  <si>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</si>
  <si>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</si>
  <si>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</si>
  <si>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</si>
  <si>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</si>
  <si>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</si>
  <si>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</si>
  <si>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</si>
  <si>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</si>
  <si>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</si>
  <si>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</si>
  <si>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</si>
  <si>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</si>
  <si>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</si>
  <si>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דיסקונט</t>
  </si>
  <si>
    <t>ברוקר חו"ל</t>
  </si>
  <si>
    <t>רוטשילד</t>
  </si>
  <si>
    <t xml:space="preserve">  קופה 418 אחים ואחיות מסלול כללי- סך התשלומים ששולמו בגין כל סוג של הוצאה ישירה לחציון המסתיים ביום: 30/6/2014 </t>
  </si>
  <si>
    <t xml:space="preserve">אחים ואחיות מצרפי - סך התשלומים ששולמו בגין כל סוג של הוצאה ישירה לחציון המסתיים ביום: 30/6/2014 </t>
  </si>
  <si>
    <t xml:space="preserve">אחים ואחיות מצרפי- סך התשלומים ששולמו בגין כל סוג של הוצאה ישירה לחציון המסתיים ביום: 30/6/2014 </t>
  </si>
  <si>
    <t xml:space="preserve">  אחים ואחיות מצרפי- סך התשלומים ששולמו בגין כל סוג של הוצאה ישירה לחציון המסתיים ביום: 30/6/2014 </t>
  </si>
  <si>
    <t xml:space="preserve">  קופה 1456 אחים ואחיות מסלול ללא מניות- סך התשלומים ששולמו בגין כל סוג של הוצאה ישירה לחציון המסתיים ביום: 30/6/2014 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</si>
</sst>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_(* #,##0.0000_);_(* \(#,##0.0000\);_(* &quot;-&quot;??_);_(@_)"/>
    <numFmt numFmtId="180" formatCode="_(* #,##0.00000_);_(* \(#,##0.00000\);_(* &quot;-&quot;??_);_(@_)"/>
    <numFmt numFmtId="181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81" fontId="1" fillId="0" borderId="0" xfId="33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181" fontId="0" fillId="0" borderId="0" xfId="33" applyNumberFormat="1" applyFont="1" applyFill="1" applyBorder="1" applyAlignment="1">
      <alignment horizontal="right"/>
    </xf>
    <xf numFmtId="181" fontId="1" fillId="0" borderId="0" xfId="33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81" fontId="1" fillId="0" borderId="0" xfId="33" applyNumberFormat="1" applyFont="1" applyAlignment="1">
      <alignment/>
    </xf>
    <xf numFmtId="171" fontId="1" fillId="0" borderId="0" xfId="33" applyFont="1" applyAlignment="1">
      <alignment/>
    </xf>
    <xf numFmtId="181" fontId="1" fillId="0" borderId="0" xfId="0" applyNumberFormat="1" applyFont="1" applyFill="1" applyAlignment="1">
      <alignment/>
    </xf>
    <xf numFmtId="171" fontId="0" fillId="0" borderId="0" xfId="33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497;&#1492;&#1489;\&#1492;&#1493;&#1510;&#1488;&#1493;&#1514;%20&#1497;&#1513;&#1497;&#1512;&#1493;&#1514;\H1.2014\&#1488;&#1495;&#1497;&#1501;%20&#1493;&#1488;&#1495;&#1497;&#1493;&#1514;%20&#1500;&#1488;%20&#1502;&#1504;&#1497;&#1493;&#1514;%201562\&#1492;&#1493;&#1510;&#1488;&#1493;&#1514;%20&#1497;&#1513;&#1497;&#1512;&#1493;&#1514;%20&#1488;&#1495;&#1497;&#1501;%20&#1493;&#1488;&#1495;&#1497;&#1493;&#1514;%20&#1500;&#1500;&#1488;%20&#1502;&#1504;&#1497;&#1493;&#1514;%201-6.201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חציון "/>
      <sheetName val="פרוט עמלות ניהול חיצוני לחציו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rightToLeft="1" tabSelected="1" zoomScalePageLayoutView="0" workbookViewId="0" topLeftCell="A1">
      <selection activeCell="B28" sqref="B28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  <col min="6" max="6" width="61.00390625" style="0" customWidth="1"/>
    <col min="7" max="7" width="15.8515625" style="0" customWidth="1"/>
    <col min="8" max="8" width="16.421875" style="0" bestFit="1" customWidth="1"/>
    <col min="12" max="12" width="64.7109375" style="0" customWidth="1"/>
  </cols>
  <sheetData>
    <row r="1" spans="1:16" ht="12.75">
      <c r="A1" s="31" t="s">
        <v>67</v>
      </c>
      <c r="B1" s="31"/>
      <c r="C1" s="31"/>
      <c r="D1" s="31"/>
      <c r="E1" s="31"/>
      <c r="F1" s="31" t="s">
        <v>66</v>
      </c>
      <c r="G1" s="31"/>
      <c r="H1" s="31"/>
      <c r="I1" s="31"/>
      <c r="J1" s="31"/>
      <c r="L1" s="31" t="s">
        <v>70</v>
      </c>
      <c r="M1" s="31"/>
      <c r="N1" s="31"/>
      <c r="O1" s="31"/>
      <c r="P1" s="31"/>
    </row>
    <row r="2" spans="1:14" ht="52.5" customHeight="1">
      <c r="A2" s="3"/>
      <c r="B2" s="3"/>
      <c r="C2" s="4" t="s">
        <v>0</v>
      </c>
      <c r="D2" s="4" t="s">
        <v>58</v>
      </c>
      <c r="E2" s="19"/>
      <c r="G2" s="4" t="s">
        <v>0</v>
      </c>
      <c r="H2" s="4" t="s">
        <v>58</v>
      </c>
      <c r="M2" s="4" t="s">
        <v>0</v>
      </c>
      <c r="N2" s="4" t="s">
        <v>58</v>
      </c>
    </row>
    <row r="3" spans="1:14" ht="12.75">
      <c r="A3" s="4"/>
      <c r="B3" s="4" t="s">
        <v>1</v>
      </c>
      <c r="C3" s="34">
        <f>G3+M3</f>
        <v>257</v>
      </c>
      <c r="D3" s="12">
        <f>C3/$C$21</f>
        <v>0.00012785222304835842</v>
      </c>
      <c r="E3" s="4"/>
      <c r="F3" s="4" t="s">
        <v>1</v>
      </c>
      <c r="G3" s="32">
        <v>253</v>
      </c>
      <c r="H3" s="12">
        <v>0.0001275358170530392</v>
      </c>
      <c r="L3" s="4" t="s">
        <v>1</v>
      </c>
      <c r="M3" s="4">
        <v>4</v>
      </c>
      <c r="N3" s="12">
        <v>0.00015164864097812718</v>
      </c>
    </row>
    <row r="4" spans="1:14" ht="12.75">
      <c r="A4" s="4"/>
      <c r="B4" s="4" t="s">
        <v>2</v>
      </c>
      <c r="C4" s="34">
        <f aca="true" t="shared" si="0" ref="C4:C21">G4+M4</f>
        <v>0</v>
      </c>
      <c r="D4" s="12"/>
      <c r="E4" s="4"/>
      <c r="F4" s="4" t="s">
        <v>2</v>
      </c>
      <c r="G4" s="32">
        <v>0</v>
      </c>
      <c r="H4" s="12"/>
      <c r="L4" s="4" t="s">
        <v>2</v>
      </c>
      <c r="M4" s="4">
        <v>0</v>
      </c>
      <c r="N4" s="12"/>
    </row>
    <row r="5" spans="1:14" ht="12.75">
      <c r="A5" s="4"/>
      <c r="B5" s="4" t="s">
        <v>3</v>
      </c>
      <c r="C5" s="34">
        <f t="shared" si="0"/>
        <v>0</v>
      </c>
      <c r="D5" s="12"/>
      <c r="E5" s="4"/>
      <c r="F5" s="4" t="s">
        <v>3</v>
      </c>
      <c r="G5" s="32">
        <v>0</v>
      </c>
      <c r="H5" s="12"/>
      <c r="L5" s="4" t="s">
        <v>3</v>
      </c>
      <c r="M5" s="4">
        <v>0</v>
      </c>
      <c r="N5" s="12"/>
    </row>
    <row r="6" spans="1:14" ht="12.75">
      <c r="A6" s="4"/>
      <c r="B6" s="4" t="s">
        <v>4</v>
      </c>
      <c r="C6" s="34">
        <f t="shared" si="0"/>
        <v>87</v>
      </c>
      <c r="D6" s="12">
        <f aca="true" t="shared" si="1" ref="D4:D20">C6/$C$21</f>
        <v>4.328071363893845E-05</v>
      </c>
      <c r="E6" s="4"/>
      <c r="F6" s="4" t="s">
        <v>4</v>
      </c>
      <c r="G6" s="32">
        <v>85</v>
      </c>
      <c r="H6" s="12">
        <v>4.2848001776712777E-05</v>
      </c>
      <c r="L6" s="4" t="s">
        <v>4</v>
      </c>
      <c r="M6" s="4">
        <v>2</v>
      </c>
      <c r="N6" s="12">
        <v>7.582432048906359E-05</v>
      </c>
    </row>
    <row r="7" spans="1:14" ht="12.75">
      <c r="A7" s="4"/>
      <c r="B7" s="4" t="s">
        <v>5</v>
      </c>
      <c r="C7" s="34">
        <f t="shared" si="0"/>
        <v>0</v>
      </c>
      <c r="D7" s="12"/>
      <c r="E7" s="4"/>
      <c r="F7" s="4" t="s">
        <v>5</v>
      </c>
      <c r="G7" s="32">
        <v>0</v>
      </c>
      <c r="H7" s="12"/>
      <c r="L7" s="4" t="s">
        <v>5</v>
      </c>
      <c r="M7" s="4">
        <v>0</v>
      </c>
      <c r="N7" s="12"/>
    </row>
    <row r="8" spans="1:14" ht="12.75">
      <c r="A8" s="4"/>
      <c r="B8" s="4" t="s">
        <v>6</v>
      </c>
      <c r="C8" s="34">
        <f t="shared" si="0"/>
        <v>0</v>
      </c>
      <c r="D8" s="12"/>
      <c r="E8" s="4"/>
      <c r="F8" s="4" t="s">
        <v>6</v>
      </c>
      <c r="G8" s="33">
        <v>0</v>
      </c>
      <c r="H8" s="12"/>
      <c r="L8" s="4" t="s">
        <v>6</v>
      </c>
      <c r="M8" s="4">
        <v>0</v>
      </c>
      <c r="N8" s="12"/>
    </row>
    <row r="9" spans="1:14" ht="12.75">
      <c r="A9" s="4"/>
      <c r="B9" s="16" t="s">
        <v>7</v>
      </c>
      <c r="C9" s="34">
        <f t="shared" si="0"/>
        <v>0</v>
      </c>
      <c r="D9" s="12"/>
      <c r="E9" s="4"/>
      <c r="F9" s="16" t="s">
        <v>7</v>
      </c>
      <c r="G9" s="33"/>
      <c r="H9" s="12"/>
      <c r="L9" s="16" t="s">
        <v>7</v>
      </c>
      <c r="M9" s="4"/>
      <c r="N9" s="12"/>
    </row>
    <row r="10" spans="1:14" ht="12.75">
      <c r="A10" s="4"/>
      <c r="B10" s="4" t="s">
        <v>8</v>
      </c>
      <c r="C10" s="34">
        <f t="shared" si="0"/>
        <v>12</v>
      </c>
      <c r="D10" s="12">
        <f t="shared" si="1"/>
        <v>5.969753605370821E-06</v>
      </c>
      <c r="E10" s="9"/>
      <c r="F10" s="4" t="s">
        <v>8</v>
      </c>
      <c r="G10" s="33">
        <v>12</v>
      </c>
      <c r="H10" s="12">
        <v>6.049129662594745E-06</v>
      </c>
      <c r="L10" s="4" t="s">
        <v>8</v>
      </c>
      <c r="M10" s="9">
        <v>0</v>
      </c>
      <c r="N10" s="12">
        <v>0</v>
      </c>
    </row>
    <row r="11" spans="1:14" ht="12.75">
      <c r="A11" s="4"/>
      <c r="B11" s="4" t="s">
        <v>9</v>
      </c>
      <c r="C11" s="34">
        <f t="shared" si="0"/>
        <v>0</v>
      </c>
      <c r="D11" s="12"/>
      <c r="E11" s="4"/>
      <c r="F11" s="4" t="s">
        <v>9</v>
      </c>
      <c r="G11" s="33">
        <v>0</v>
      </c>
      <c r="H11" s="12"/>
      <c r="L11" s="4" t="s">
        <v>9</v>
      </c>
      <c r="M11" s="4">
        <v>0</v>
      </c>
      <c r="N11" s="12"/>
    </row>
    <row r="12" spans="1:14" ht="12.75">
      <c r="A12" s="4"/>
      <c r="B12" s="4" t="s">
        <v>10</v>
      </c>
      <c r="C12" s="34">
        <f t="shared" si="0"/>
        <v>0</v>
      </c>
      <c r="D12" s="12"/>
      <c r="E12" s="4"/>
      <c r="F12" s="4" t="s">
        <v>10</v>
      </c>
      <c r="G12" s="33">
        <v>0</v>
      </c>
      <c r="H12" s="12"/>
      <c r="L12" s="4" t="s">
        <v>10</v>
      </c>
      <c r="M12" s="4">
        <v>0</v>
      </c>
      <c r="N12" s="12"/>
    </row>
    <row r="13" spans="1:14" ht="12.75">
      <c r="A13" s="4"/>
      <c r="B13" s="4" t="s">
        <v>11</v>
      </c>
      <c r="C13" s="34">
        <f t="shared" si="0"/>
        <v>0</v>
      </c>
      <c r="D13" s="12"/>
      <c r="E13" s="4"/>
      <c r="F13" s="4" t="s">
        <v>11</v>
      </c>
      <c r="G13" s="33">
        <v>0</v>
      </c>
      <c r="H13" s="12"/>
      <c r="L13" s="4" t="s">
        <v>11</v>
      </c>
      <c r="M13" s="4">
        <v>0</v>
      </c>
      <c r="N13" s="12"/>
    </row>
    <row r="14" spans="1:14" ht="12.75">
      <c r="A14" s="4"/>
      <c r="B14" s="4" t="s">
        <v>12</v>
      </c>
      <c r="C14" s="34">
        <f t="shared" si="0"/>
        <v>0</v>
      </c>
      <c r="D14" s="12"/>
      <c r="E14" s="4"/>
      <c r="F14" s="4" t="s">
        <v>12</v>
      </c>
      <c r="G14" s="33">
        <v>0</v>
      </c>
      <c r="H14" s="12"/>
      <c r="L14" s="4" t="s">
        <v>12</v>
      </c>
      <c r="M14" s="4">
        <v>0</v>
      </c>
      <c r="N14" s="12"/>
    </row>
    <row r="15" spans="1:14" ht="12.75">
      <c r="A15" s="4"/>
      <c r="B15" s="4" t="s">
        <v>13</v>
      </c>
      <c r="C15" s="34">
        <f t="shared" si="0"/>
        <v>0</v>
      </c>
      <c r="D15" s="12"/>
      <c r="E15" s="4"/>
      <c r="F15" s="4" t="s">
        <v>13</v>
      </c>
      <c r="G15" s="33">
        <v>0</v>
      </c>
      <c r="H15" s="12"/>
      <c r="L15" s="4" t="s">
        <v>13</v>
      </c>
      <c r="M15" s="4">
        <v>0</v>
      </c>
      <c r="N15" s="12"/>
    </row>
    <row r="16" spans="1:14" ht="12.75">
      <c r="A16" s="4"/>
      <c r="B16" s="4" t="s">
        <v>14</v>
      </c>
      <c r="C16" s="34">
        <f t="shared" si="0"/>
        <v>0</v>
      </c>
      <c r="D16" s="12"/>
      <c r="E16" s="5"/>
      <c r="F16" s="4" t="s">
        <v>14</v>
      </c>
      <c r="G16" s="33">
        <v>0</v>
      </c>
      <c r="H16" s="12">
        <v>0</v>
      </c>
      <c r="L16" s="4" t="s">
        <v>14</v>
      </c>
      <c r="M16" s="5">
        <v>0</v>
      </c>
      <c r="N16" s="12">
        <v>0</v>
      </c>
    </row>
    <row r="17" spans="1:14" ht="12.75">
      <c r="A17" s="4"/>
      <c r="B17" s="4" t="s">
        <v>60</v>
      </c>
      <c r="C17" s="34">
        <f t="shared" si="0"/>
        <v>0</v>
      </c>
      <c r="D17" s="12"/>
      <c r="E17" s="5"/>
      <c r="F17" s="4" t="s">
        <v>60</v>
      </c>
      <c r="G17" s="33">
        <v>0</v>
      </c>
      <c r="H17" s="12"/>
      <c r="L17" s="4" t="s">
        <v>60</v>
      </c>
      <c r="M17" s="5">
        <v>0</v>
      </c>
      <c r="N17" s="12"/>
    </row>
    <row r="18" spans="1:14" ht="12.75">
      <c r="A18" s="4"/>
      <c r="B18" s="4" t="s">
        <v>61</v>
      </c>
      <c r="C18" s="34">
        <f t="shared" si="0"/>
        <v>1022.157</v>
      </c>
      <c r="D18" s="12">
        <f t="shared" si="1"/>
        <v>0.0005085021196670852</v>
      </c>
      <c r="E18" s="5"/>
      <c r="F18" s="4" t="s">
        <v>61</v>
      </c>
      <c r="G18" s="33">
        <v>1022</v>
      </c>
      <c r="H18" s="12"/>
      <c r="L18" s="4" t="s">
        <v>61</v>
      </c>
      <c r="M18" s="22">
        <v>0.157</v>
      </c>
      <c r="N18" s="12"/>
    </row>
    <row r="19" spans="1:14" ht="12.75">
      <c r="A19" s="4"/>
      <c r="B19" s="4" t="s">
        <v>15</v>
      </c>
      <c r="C19" s="34">
        <f t="shared" si="0"/>
        <v>1034.157</v>
      </c>
      <c r="D19" s="12">
        <f t="shared" si="1"/>
        <v>0.0005144718732724559</v>
      </c>
      <c r="E19" s="5"/>
      <c r="F19" s="4" t="s">
        <v>15</v>
      </c>
      <c r="G19" s="33">
        <v>1034</v>
      </c>
      <c r="H19" s="12">
        <v>0.0005212333392602471</v>
      </c>
      <c r="L19" s="4" t="s">
        <v>15</v>
      </c>
      <c r="M19" s="22">
        <v>0.157</v>
      </c>
      <c r="N19" s="12">
        <v>5.952209158391492E-06</v>
      </c>
    </row>
    <row r="20" spans="1:14" ht="12.75">
      <c r="A20" s="4"/>
      <c r="B20" s="4" t="s">
        <v>16</v>
      </c>
      <c r="C20" s="34">
        <f t="shared" si="0"/>
        <v>1378.157</v>
      </c>
      <c r="D20" s="12"/>
      <c r="E20" s="5"/>
      <c r="F20" s="4" t="s">
        <v>16</v>
      </c>
      <c r="G20" s="33">
        <v>1372</v>
      </c>
      <c r="H20" s="12"/>
      <c r="L20" s="4" t="s">
        <v>16</v>
      </c>
      <c r="M20" s="22">
        <v>6.157</v>
      </c>
      <c r="N20" s="12"/>
    </row>
    <row r="21" spans="1:14" ht="12.75">
      <c r="A21" s="4"/>
      <c r="B21" s="4" t="s">
        <v>17</v>
      </c>
      <c r="C21" s="34">
        <f t="shared" si="0"/>
        <v>2010133.21374</v>
      </c>
      <c r="D21" s="13"/>
      <c r="E21" s="14"/>
      <c r="F21" s="4" t="s">
        <v>17</v>
      </c>
      <c r="G21" s="33">
        <v>1983756.4524700001</v>
      </c>
      <c r="L21" s="4" t="s">
        <v>17</v>
      </c>
      <c r="M21" s="23">
        <v>26376.76127</v>
      </c>
      <c r="N21" s="12"/>
    </row>
    <row r="22" spans="1:14" ht="12.75">
      <c r="A22" s="4"/>
      <c r="B22" s="4" t="s">
        <v>18</v>
      </c>
      <c r="C22" s="12">
        <f>+C20/C21</f>
        <v>0.0006856048099597528</v>
      </c>
      <c r="D22" s="3"/>
      <c r="E22" s="12"/>
      <c r="F22" s="4" t="s">
        <v>18</v>
      </c>
      <c r="G22" s="12">
        <v>0.0007</v>
      </c>
      <c r="L22" s="4" t="s">
        <v>18</v>
      </c>
      <c r="M22" s="12">
        <v>0.0002334251706255823</v>
      </c>
      <c r="N22" s="12"/>
    </row>
    <row r="23" ht="12.75">
      <c r="L23" s="3"/>
    </row>
    <row r="24" ht="12.75">
      <c r="C24" s="20"/>
    </row>
    <row r="25" ht="12.75">
      <c r="C25" s="20"/>
    </row>
    <row r="26" ht="12.75">
      <c r="C26" s="20"/>
    </row>
    <row r="29" ht="12.75">
      <c r="C29" s="21"/>
    </row>
  </sheetData>
  <sheetProtection/>
  <mergeCells count="3">
    <mergeCell ref="A1:E1"/>
    <mergeCell ref="F1:J1"/>
    <mergeCell ref="L1:P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rightToLeft="1" zoomScalePageLayoutView="0" workbookViewId="0" topLeftCell="A1">
      <selection activeCell="C38" sqref="C38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7" width="67.7109375" style="0" customWidth="1"/>
    <col min="8" max="8" width="12.00390625" style="0" customWidth="1"/>
    <col min="9" max="9" width="16.421875" style="0" bestFit="1" customWidth="1"/>
    <col min="13" max="13" width="67.00390625" style="0" customWidth="1"/>
  </cols>
  <sheetData>
    <row r="1" spans="1:17" ht="12.75">
      <c r="A1" s="31" t="s">
        <v>68</v>
      </c>
      <c r="B1" s="31"/>
      <c r="C1" s="31"/>
      <c r="D1" s="31"/>
      <c r="E1" s="31"/>
      <c r="F1" s="10"/>
      <c r="G1" s="31"/>
      <c r="H1" s="31"/>
      <c r="I1" s="31"/>
      <c r="J1" s="31"/>
      <c r="K1" s="31"/>
      <c r="L1" s="10"/>
      <c r="M1" s="31"/>
      <c r="N1" s="31"/>
      <c r="O1" s="31"/>
      <c r="P1" s="31"/>
      <c r="Q1" s="31"/>
    </row>
    <row r="2" spans="3:9" ht="51" customHeight="1">
      <c r="C2" s="1" t="s">
        <v>0</v>
      </c>
      <c r="D2" s="1" t="s">
        <v>58</v>
      </c>
      <c r="E2" s="19"/>
      <c r="H2" s="1"/>
      <c r="I2" s="1"/>
    </row>
    <row r="3" spans="1:7" s="3" customFormat="1" ht="12.75">
      <c r="A3" s="4"/>
      <c r="B3" s="4" t="s">
        <v>19</v>
      </c>
      <c r="G3" s="4"/>
    </row>
    <row r="4" spans="1:7" s="3" customFormat="1" ht="12.75">
      <c r="A4" s="4"/>
      <c r="B4" s="4" t="s">
        <v>20</v>
      </c>
      <c r="G4" s="4"/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8" s="3" customFormat="1" ht="12.75">
      <c r="A8" s="4"/>
      <c r="B8" s="4" t="s">
        <v>23</v>
      </c>
      <c r="C8" s="4">
        <v>0</v>
      </c>
      <c r="E8" s="4"/>
      <c r="G8" s="4"/>
      <c r="H8" s="4"/>
    </row>
    <row r="9" spans="1:7" s="3" customFormat="1" ht="12.75">
      <c r="A9" s="4"/>
      <c r="B9" s="4" t="s">
        <v>24</v>
      </c>
      <c r="G9" s="4"/>
    </row>
    <row r="10" spans="1:9" s="3" customFormat="1" ht="12.75">
      <c r="A10" s="4"/>
      <c r="B10" s="3" t="s">
        <v>57</v>
      </c>
      <c r="C10" s="3">
        <f>212+4</f>
        <v>216</v>
      </c>
      <c r="D10" s="2">
        <f>C10/$C$37</f>
        <v>0.00010745556489667477</v>
      </c>
      <c r="I10" s="2"/>
    </row>
    <row r="11" spans="2:9" ht="12.75">
      <c r="B11" s="8" t="s">
        <v>63</v>
      </c>
      <c r="C11" s="3">
        <v>30</v>
      </c>
      <c r="D11" s="2">
        <f>C11/$C$37</f>
        <v>1.4924384013427051E-05</v>
      </c>
      <c r="E11" s="3"/>
      <c r="G11" s="8"/>
      <c r="H11" s="3"/>
      <c r="I11" s="2"/>
    </row>
    <row r="12" spans="2:9" ht="12.75">
      <c r="B12" s="8" t="s">
        <v>64</v>
      </c>
      <c r="C12" s="3">
        <v>11</v>
      </c>
      <c r="D12" s="2">
        <f>C12/$C$37</f>
        <v>5.472274138256586E-06</v>
      </c>
      <c r="E12" s="3"/>
      <c r="G12" s="8"/>
      <c r="H12" s="3"/>
      <c r="I12" s="2"/>
    </row>
    <row r="13" spans="1:9" ht="12.75">
      <c r="A13" s="1"/>
      <c r="B13" s="1" t="s">
        <v>25</v>
      </c>
      <c r="C13" s="4">
        <f>SUM(C10:C12)</f>
        <v>257</v>
      </c>
      <c r="D13" s="2"/>
      <c r="E13" s="4"/>
      <c r="G13" s="1"/>
      <c r="H13" s="4"/>
      <c r="I13" s="2"/>
    </row>
    <row r="14" spans="1:9" ht="12.75">
      <c r="A14" s="1"/>
      <c r="B14" s="1" t="s">
        <v>26</v>
      </c>
      <c r="C14" s="4">
        <f>+C13</f>
        <v>257</v>
      </c>
      <c r="D14" s="2">
        <f>C14/$C$37</f>
        <v>0.00012785222304835842</v>
      </c>
      <c r="E14" s="4"/>
      <c r="G14" s="1"/>
      <c r="H14" s="4"/>
      <c r="I14" s="2"/>
    </row>
    <row r="15" spans="1:9" s="3" customFormat="1" ht="12.75">
      <c r="A15" s="4"/>
      <c r="B15" s="4" t="s">
        <v>27</v>
      </c>
      <c r="D15" s="12"/>
      <c r="G15" s="4"/>
      <c r="I15" s="12"/>
    </row>
    <row r="16" spans="1:9" s="3" customFormat="1" ht="12.75">
      <c r="A16" s="4"/>
      <c r="B16" s="4" t="s">
        <v>20</v>
      </c>
      <c r="D16" s="12"/>
      <c r="G16" s="4"/>
      <c r="I16" s="12"/>
    </row>
    <row r="17" spans="2:9" s="3" customFormat="1" ht="12.75">
      <c r="B17" s="3" t="s">
        <v>28</v>
      </c>
      <c r="C17" s="3">
        <v>0</v>
      </c>
      <c r="D17" s="12"/>
      <c r="I17" s="12"/>
    </row>
    <row r="18" spans="2:9" s="3" customFormat="1" ht="12.75">
      <c r="B18" s="3" t="s">
        <v>29</v>
      </c>
      <c r="C18" s="3">
        <v>0</v>
      </c>
      <c r="D18" s="12"/>
      <c r="I18" s="12"/>
    </row>
    <row r="19" spans="2:9" s="3" customFormat="1" ht="12.75">
      <c r="B19" s="3" t="s">
        <v>30</v>
      </c>
      <c r="C19" s="3">
        <v>0</v>
      </c>
      <c r="D19" s="12"/>
      <c r="I19" s="12"/>
    </row>
    <row r="20" spans="1:9" s="3" customFormat="1" ht="12.75">
      <c r="A20" s="4"/>
      <c r="B20" s="4" t="s">
        <v>23</v>
      </c>
      <c r="C20" s="4">
        <v>0</v>
      </c>
      <c r="D20" s="12"/>
      <c r="E20" s="4"/>
      <c r="G20" s="4"/>
      <c r="H20" s="4"/>
      <c r="I20" s="12"/>
    </row>
    <row r="21" spans="1:9" s="3" customFormat="1" ht="12.75">
      <c r="A21" s="4"/>
      <c r="B21" s="4" t="s">
        <v>24</v>
      </c>
      <c r="D21" s="12"/>
      <c r="G21" s="4"/>
      <c r="I21" s="12"/>
    </row>
    <row r="22" spans="2:9" ht="12.75">
      <c r="B22" s="3" t="s">
        <v>57</v>
      </c>
      <c r="C22" s="3">
        <f>85+2</f>
        <v>87</v>
      </c>
      <c r="D22" s="2"/>
      <c r="E22" s="3"/>
      <c r="G22" s="3"/>
      <c r="H22" s="3"/>
      <c r="I22" s="2"/>
    </row>
    <row r="23" spans="2:9" s="3" customFormat="1" ht="12.75">
      <c r="B23" s="3" t="s">
        <v>29</v>
      </c>
      <c r="C23" s="3">
        <v>0</v>
      </c>
      <c r="D23" s="12"/>
      <c r="I23" s="12"/>
    </row>
    <row r="24" spans="2:9" s="3" customFormat="1" ht="12.75">
      <c r="B24" s="3" t="s">
        <v>30</v>
      </c>
      <c r="C24" s="3">
        <v>0</v>
      </c>
      <c r="D24" s="12"/>
      <c r="I24" s="12"/>
    </row>
    <row r="25" spans="1:9" s="3" customFormat="1" ht="12.75">
      <c r="A25" s="4"/>
      <c r="B25" s="4" t="s">
        <v>25</v>
      </c>
      <c r="C25" s="4">
        <f>+C22</f>
        <v>87</v>
      </c>
      <c r="D25" s="12"/>
      <c r="E25" s="4"/>
      <c r="G25" s="4"/>
      <c r="H25" s="4"/>
      <c r="I25" s="12"/>
    </row>
    <row r="26" spans="1:9" s="3" customFormat="1" ht="12.75">
      <c r="A26" s="4"/>
      <c r="B26" s="4" t="s">
        <v>31</v>
      </c>
      <c r="C26" s="4">
        <f>+C25</f>
        <v>87</v>
      </c>
      <c r="D26" s="12">
        <f>C26/$C$37</f>
        <v>4.328071363893845E-05</v>
      </c>
      <c r="E26" s="4"/>
      <c r="G26" s="4"/>
      <c r="H26" s="4"/>
      <c r="I26" s="12"/>
    </row>
    <row r="27" spans="1:8" ht="12.75">
      <c r="A27" s="1"/>
      <c r="B27" s="1" t="s">
        <v>32</v>
      </c>
      <c r="C27" s="3"/>
      <c r="E27" s="3"/>
      <c r="G27" s="1"/>
      <c r="H27" s="3"/>
    </row>
    <row r="28" spans="2:8" ht="12.75">
      <c r="B28" t="s">
        <v>57</v>
      </c>
      <c r="C28" s="8">
        <v>0</v>
      </c>
      <c r="E28" s="8"/>
      <c r="F28" s="18"/>
      <c r="H28" s="8"/>
    </row>
    <row r="29" spans="2:8" ht="12.75">
      <c r="B29" t="s">
        <v>30</v>
      </c>
      <c r="C29" s="7"/>
      <c r="E29" s="7"/>
      <c r="H29" s="8"/>
    </row>
    <row r="30" spans="1:8" ht="12.75">
      <c r="A30" s="1"/>
      <c r="B30" s="1" t="s">
        <v>33</v>
      </c>
      <c r="C30" s="28">
        <f>SUM(C28:C29)</f>
        <v>0</v>
      </c>
      <c r="D30" s="28"/>
      <c r="E30" s="28"/>
      <c r="G30" s="1"/>
      <c r="H30" s="28"/>
    </row>
    <row r="31" spans="1:7" s="3" customFormat="1" ht="12.75">
      <c r="A31" s="4"/>
      <c r="B31" s="4" t="s">
        <v>34</v>
      </c>
      <c r="G31" s="4"/>
    </row>
    <row r="32" spans="2:3" s="3" customFormat="1" ht="12.75">
      <c r="B32" s="3" t="s">
        <v>35</v>
      </c>
      <c r="C32" s="3">
        <v>0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30</v>
      </c>
      <c r="C34" s="3">
        <v>0</v>
      </c>
    </row>
    <row r="35" spans="1:8" ht="12.75">
      <c r="A35" s="1"/>
      <c r="B35" s="1" t="s">
        <v>6</v>
      </c>
      <c r="C35" s="4">
        <v>0</v>
      </c>
      <c r="E35" s="4"/>
      <c r="G35" s="1"/>
      <c r="H35" s="4"/>
    </row>
    <row r="36" spans="1:8" ht="12.75">
      <c r="A36" s="1"/>
      <c r="B36" s="1" t="s">
        <v>37</v>
      </c>
      <c r="C36" s="4">
        <f>+C14+C26+C30</f>
        <v>344</v>
      </c>
      <c r="D36" s="1"/>
      <c r="E36" s="4"/>
      <c r="G36" s="1"/>
      <c r="H36" s="4"/>
    </row>
    <row r="37" spans="1:8" s="3" customFormat="1" ht="12.75">
      <c r="A37" s="4"/>
      <c r="B37" s="4" t="s">
        <v>17</v>
      </c>
      <c r="C37" s="33">
        <v>2010133.21374</v>
      </c>
      <c r="E37" s="14"/>
      <c r="G37" s="4"/>
      <c r="H37" s="23"/>
    </row>
    <row r="38" spans="1:8" s="3" customFormat="1" ht="12.75">
      <c r="A38" s="4"/>
      <c r="B38" s="4" t="s">
        <v>38</v>
      </c>
      <c r="C38" s="12">
        <f>+C36/C37</f>
        <v>0.00017113293668729687</v>
      </c>
      <c r="E38" s="12"/>
      <c r="G38" s="4"/>
      <c r="H38" s="12"/>
    </row>
    <row r="39" spans="2:3" ht="12.75">
      <c r="B39" s="4"/>
      <c r="C39" s="4" t="s">
        <v>39</v>
      </c>
    </row>
    <row r="42" spans="3:4" ht="12.75">
      <c r="C42" s="3"/>
      <c r="D42" s="3"/>
    </row>
  </sheetData>
  <sheetProtection/>
  <mergeCells count="3">
    <mergeCell ref="A1:E1"/>
    <mergeCell ref="G1:K1"/>
    <mergeCell ref="M1:Q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50" sqref="C50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55.8515625" style="0" customWidth="1"/>
    <col min="8" max="8" width="13.8515625" style="0" bestFit="1" customWidth="1"/>
    <col min="9" max="9" width="16.421875" style="0" bestFit="1" customWidth="1"/>
  </cols>
  <sheetData>
    <row r="1" spans="1:12" s="3" customFormat="1" ht="12.75">
      <c r="A1" s="31" t="s">
        <v>69</v>
      </c>
      <c r="B1" s="31"/>
      <c r="C1" s="31"/>
      <c r="D1" s="31"/>
      <c r="E1" s="31"/>
      <c r="F1" s="15"/>
      <c r="G1" s="31"/>
      <c r="H1" s="31"/>
      <c r="I1" s="31"/>
      <c r="J1" s="31"/>
      <c r="K1" s="31"/>
      <c r="L1" s="15"/>
    </row>
    <row r="2" spans="3:9" s="3" customFormat="1" ht="49.5" customHeight="1">
      <c r="C2" s="4" t="s">
        <v>0</v>
      </c>
      <c r="D2" s="4" t="s">
        <v>58</v>
      </c>
      <c r="E2" s="19"/>
      <c r="F2" s="4"/>
      <c r="H2" s="4"/>
      <c r="I2" s="4"/>
    </row>
    <row r="3" spans="1:7" s="3" customFormat="1" ht="12.75">
      <c r="A3" s="4"/>
      <c r="B3" s="4" t="s">
        <v>40</v>
      </c>
      <c r="G3" s="4"/>
    </row>
    <row r="4" spans="2:9" s="3" customFormat="1" ht="12.75">
      <c r="B4" s="3" t="s">
        <v>65</v>
      </c>
      <c r="C4" s="6">
        <f>6+6</f>
        <v>12</v>
      </c>
      <c r="D4" s="12">
        <f>C4/$C$50</f>
        <v>5.969753605370821E-06</v>
      </c>
      <c r="E4" s="30"/>
      <c r="H4" s="6"/>
      <c r="I4" s="12"/>
    </row>
    <row r="5" spans="2:9" ht="12.75">
      <c r="B5" s="3" t="s">
        <v>36</v>
      </c>
      <c r="C5" s="6">
        <v>0</v>
      </c>
      <c r="D5" s="2">
        <f>C5/$C$50</f>
        <v>0</v>
      </c>
      <c r="E5" s="6"/>
      <c r="F5" s="3"/>
      <c r="G5" s="3"/>
      <c r="H5" s="6"/>
      <c r="I5" s="2"/>
    </row>
    <row r="6" spans="2:9" s="3" customFormat="1" ht="12" customHeight="1">
      <c r="B6" s="3" t="s">
        <v>30</v>
      </c>
      <c r="C6" s="6"/>
      <c r="D6" s="12"/>
      <c r="E6" s="6"/>
      <c r="H6" s="6"/>
      <c r="I6" s="12"/>
    </row>
    <row r="7" spans="1:9" ht="12.75">
      <c r="A7" s="1"/>
      <c r="B7" s="1" t="s">
        <v>8</v>
      </c>
      <c r="C7" s="9">
        <f>SUM(C4:C6)</f>
        <v>12</v>
      </c>
      <c r="D7" s="2">
        <f>C7/$C$50</f>
        <v>5.969753605370821E-06</v>
      </c>
      <c r="E7" s="9"/>
      <c r="G7" s="1"/>
      <c r="H7" s="9"/>
      <c r="I7" s="2"/>
    </row>
    <row r="8" spans="1:9" s="3" customFormat="1" ht="12.75">
      <c r="A8" s="4"/>
      <c r="B8" s="4" t="s">
        <v>41</v>
      </c>
      <c r="C8" s="6"/>
      <c r="D8" s="12"/>
      <c r="E8" s="6"/>
      <c r="G8" s="4"/>
      <c r="H8" s="6"/>
      <c r="I8" s="12"/>
    </row>
    <row r="9" spans="2:9" s="3" customFormat="1" ht="12.75">
      <c r="B9" s="3" t="s">
        <v>35</v>
      </c>
      <c r="C9" s="3">
        <v>0</v>
      </c>
      <c r="D9" s="12"/>
      <c r="I9" s="12"/>
    </row>
    <row r="10" spans="2:9" s="3" customFormat="1" ht="12.75">
      <c r="B10" s="3" t="s">
        <v>36</v>
      </c>
      <c r="C10" s="3">
        <v>0</v>
      </c>
      <c r="D10" s="12"/>
      <c r="I10" s="12"/>
    </row>
    <row r="11" spans="2:9" s="3" customFormat="1" ht="12.75">
      <c r="B11" s="3" t="s">
        <v>30</v>
      </c>
      <c r="C11" s="3">
        <v>0</v>
      </c>
      <c r="D11" s="12"/>
      <c r="I11" s="12"/>
    </row>
    <row r="12" spans="1:9" s="3" customFormat="1" ht="12.75">
      <c r="A12" s="4"/>
      <c r="B12" s="4" t="s">
        <v>9</v>
      </c>
      <c r="C12" s="4">
        <v>0</v>
      </c>
      <c r="D12" s="12"/>
      <c r="E12" s="4"/>
      <c r="G12" s="4"/>
      <c r="H12" s="4"/>
      <c r="I12" s="12"/>
    </row>
    <row r="13" spans="1:9" s="3" customFormat="1" ht="12.75">
      <c r="A13" s="4"/>
      <c r="B13" s="4" t="s">
        <v>42</v>
      </c>
      <c r="D13" s="12"/>
      <c r="G13" s="4"/>
      <c r="I13" s="12"/>
    </row>
    <row r="14" spans="1:9" s="3" customFormat="1" ht="12.75">
      <c r="A14" s="4"/>
      <c r="B14" s="4" t="s">
        <v>20</v>
      </c>
      <c r="D14" s="12"/>
      <c r="G14" s="4"/>
      <c r="I14" s="12"/>
    </row>
    <row r="15" spans="2:9" s="3" customFormat="1" ht="12.75">
      <c r="B15" s="3" t="s">
        <v>35</v>
      </c>
      <c r="C15" s="3">
        <v>0</v>
      </c>
      <c r="D15" s="12"/>
      <c r="I15" s="12"/>
    </row>
    <row r="16" spans="2:9" s="3" customFormat="1" ht="12.75">
      <c r="B16" s="3" t="s">
        <v>36</v>
      </c>
      <c r="C16" s="3">
        <v>0</v>
      </c>
      <c r="D16" s="12"/>
      <c r="I16" s="12"/>
    </row>
    <row r="17" spans="2:9" s="3" customFormat="1" ht="15" customHeight="1">
      <c r="B17" s="3" t="s">
        <v>30</v>
      </c>
      <c r="C17" s="3">
        <v>0</v>
      </c>
      <c r="D17" s="12"/>
      <c r="I17" s="12"/>
    </row>
    <row r="18" spans="1:9" s="3" customFormat="1" ht="12.75">
      <c r="A18" s="4"/>
      <c r="B18" s="4" t="s">
        <v>23</v>
      </c>
      <c r="C18" s="4">
        <v>0</v>
      </c>
      <c r="D18" s="12"/>
      <c r="E18" s="4"/>
      <c r="G18" s="4"/>
      <c r="H18" s="4"/>
      <c r="I18" s="12"/>
    </row>
    <row r="19" spans="1:9" s="3" customFormat="1" ht="12.75">
      <c r="A19" s="4"/>
      <c r="B19" s="4" t="s">
        <v>24</v>
      </c>
      <c r="D19" s="12"/>
      <c r="G19" s="4"/>
      <c r="I19" s="12"/>
    </row>
    <row r="20" spans="2:9" s="3" customFormat="1" ht="12.75">
      <c r="B20" s="3" t="s">
        <v>35</v>
      </c>
      <c r="C20" s="3">
        <v>0</v>
      </c>
      <c r="D20" s="12"/>
      <c r="I20" s="12"/>
    </row>
    <row r="21" spans="2:9" s="3" customFormat="1" ht="12.75">
      <c r="B21" s="3" t="s">
        <v>36</v>
      </c>
      <c r="C21" s="3">
        <v>0</v>
      </c>
      <c r="D21" s="12"/>
      <c r="I21" s="12"/>
    </row>
    <row r="22" spans="2:9" s="3" customFormat="1" ht="12.75">
      <c r="B22" s="3" t="s">
        <v>30</v>
      </c>
      <c r="C22" s="3">
        <v>0</v>
      </c>
      <c r="D22" s="12"/>
      <c r="I22" s="12"/>
    </row>
    <row r="23" spans="1:9" s="3" customFormat="1" ht="12.75">
      <c r="A23" s="4"/>
      <c r="B23" s="4" t="s">
        <v>25</v>
      </c>
      <c r="C23" s="4">
        <v>0</v>
      </c>
      <c r="D23" s="12"/>
      <c r="E23" s="4"/>
      <c r="G23" s="4"/>
      <c r="H23" s="4"/>
      <c r="I23" s="12"/>
    </row>
    <row r="24" spans="1:9" s="3" customFormat="1" ht="12.75">
      <c r="A24" s="4"/>
      <c r="B24" s="4" t="s">
        <v>43</v>
      </c>
      <c r="C24" s="4">
        <v>0</v>
      </c>
      <c r="D24" s="12"/>
      <c r="E24" s="4"/>
      <c r="G24" s="4"/>
      <c r="H24" s="4"/>
      <c r="I24" s="12"/>
    </row>
    <row r="25" spans="1:9" s="3" customFormat="1" ht="12.75">
      <c r="A25" s="4"/>
      <c r="B25" s="4" t="s">
        <v>44</v>
      </c>
      <c r="D25" s="12"/>
      <c r="G25" s="4"/>
      <c r="I25" s="12"/>
    </row>
    <row r="26" spans="1:9" s="3" customFormat="1" ht="12.75">
      <c r="A26" s="4"/>
      <c r="B26" s="4" t="s">
        <v>54</v>
      </c>
      <c r="D26" s="12"/>
      <c r="G26" s="4"/>
      <c r="I26" s="12"/>
    </row>
    <row r="27" spans="2:9" s="3" customFormat="1" ht="12.75">
      <c r="B27" s="3" t="s">
        <v>45</v>
      </c>
      <c r="C27" s="3">
        <v>0</v>
      </c>
      <c r="D27" s="12"/>
      <c r="I27" s="12"/>
    </row>
    <row r="28" spans="2:9" s="3" customFormat="1" ht="12.75">
      <c r="B28" s="3" t="s">
        <v>46</v>
      </c>
      <c r="C28" s="3">
        <v>0</v>
      </c>
      <c r="D28" s="12"/>
      <c r="I28" s="12"/>
    </row>
    <row r="29" spans="2:9" s="3" customFormat="1" ht="12.75">
      <c r="B29" s="3" t="s">
        <v>30</v>
      </c>
      <c r="C29" s="3">
        <v>0</v>
      </c>
      <c r="D29" s="12"/>
      <c r="I29" s="12"/>
    </row>
    <row r="30" spans="1:9" s="3" customFormat="1" ht="12.75">
      <c r="A30" s="4"/>
      <c r="B30" s="4" t="s">
        <v>55</v>
      </c>
      <c r="C30" s="4">
        <v>0</v>
      </c>
      <c r="D30" s="12"/>
      <c r="E30" s="4"/>
      <c r="G30" s="4"/>
      <c r="H30" s="4"/>
      <c r="I30" s="12"/>
    </row>
    <row r="31" spans="1:9" s="3" customFormat="1" ht="12.75">
      <c r="A31" s="4"/>
      <c r="B31" s="4" t="s">
        <v>56</v>
      </c>
      <c r="D31" s="12"/>
      <c r="G31" s="4"/>
      <c r="I31" s="12"/>
    </row>
    <row r="32" spans="1:9" s="3" customFormat="1" ht="12.75">
      <c r="A32" s="4"/>
      <c r="B32" s="4" t="s">
        <v>20</v>
      </c>
      <c r="D32" s="12"/>
      <c r="G32" s="4"/>
      <c r="I32" s="12"/>
    </row>
    <row r="33" spans="2:9" s="3" customFormat="1" ht="12.75">
      <c r="B33" s="3" t="s">
        <v>45</v>
      </c>
      <c r="C33" s="3">
        <v>0</v>
      </c>
      <c r="D33" s="12"/>
      <c r="I33" s="12"/>
    </row>
    <row r="34" spans="2:9" s="3" customFormat="1" ht="12.75">
      <c r="B34" s="3" t="s">
        <v>46</v>
      </c>
      <c r="C34" s="3">
        <v>0</v>
      </c>
      <c r="D34" s="12"/>
      <c r="I34" s="12"/>
    </row>
    <row r="35" spans="2:9" s="3" customFormat="1" ht="12.75">
      <c r="B35" s="3" t="s">
        <v>30</v>
      </c>
      <c r="C35" s="3">
        <v>0</v>
      </c>
      <c r="D35" s="12"/>
      <c r="I35" s="12"/>
    </row>
    <row r="36" spans="1:9" s="3" customFormat="1" ht="12.75">
      <c r="A36" s="4"/>
      <c r="B36" s="4" t="s">
        <v>47</v>
      </c>
      <c r="C36" s="4">
        <v>0</v>
      </c>
      <c r="D36" s="12"/>
      <c r="E36" s="4"/>
      <c r="G36" s="4"/>
      <c r="H36" s="4"/>
      <c r="I36" s="12"/>
    </row>
    <row r="37" spans="1:9" s="3" customFormat="1" ht="12.75">
      <c r="A37" s="4"/>
      <c r="B37" s="4" t="s">
        <v>24</v>
      </c>
      <c r="D37" s="12"/>
      <c r="G37" s="4"/>
      <c r="I37" s="12"/>
    </row>
    <row r="38" spans="1:9" s="3" customFormat="1" ht="12.75">
      <c r="A38" s="4"/>
      <c r="B38" s="3" t="s">
        <v>45</v>
      </c>
      <c r="C38" s="3">
        <v>0</v>
      </c>
      <c r="D38" s="12">
        <f>C38/$C$50</f>
        <v>0</v>
      </c>
      <c r="I38" s="12"/>
    </row>
    <row r="39" spans="1:9" s="3" customFormat="1" ht="12.75">
      <c r="A39" s="4"/>
      <c r="B39" s="3" t="s">
        <v>46</v>
      </c>
      <c r="C39" s="3">
        <v>0</v>
      </c>
      <c r="D39" s="12"/>
      <c r="E39" s="8"/>
      <c r="I39" s="12"/>
    </row>
    <row r="40" spans="2:9" s="3" customFormat="1" ht="12.75">
      <c r="B40" s="3" t="s">
        <v>30</v>
      </c>
      <c r="C40" s="6">
        <v>0</v>
      </c>
      <c r="D40" s="12">
        <f>C40/$C$50</f>
        <v>0</v>
      </c>
      <c r="E40" s="6"/>
      <c r="H40" s="6"/>
      <c r="I40" s="12"/>
    </row>
    <row r="41" spans="1:9" s="3" customFormat="1" ht="12.75">
      <c r="A41" s="4"/>
      <c r="B41" s="4" t="s">
        <v>48</v>
      </c>
      <c r="C41" s="5">
        <f>SUM(C38:C40)</f>
        <v>0</v>
      </c>
      <c r="D41" s="12">
        <f>C41/$C$50</f>
        <v>0</v>
      </c>
      <c r="E41" s="5"/>
      <c r="G41" s="4"/>
      <c r="H41" s="5"/>
      <c r="I41" s="12"/>
    </row>
    <row r="42" spans="1:8" s="3" customFormat="1" ht="12.75">
      <c r="A42" s="4"/>
      <c r="B42" s="4" t="s">
        <v>49</v>
      </c>
      <c r="C42" s="5">
        <f>SUM(C41)</f>
        <v>0</v>
      </c>
      <c r="D42" s="12">
        <f>C42/$C$50</f>
        <v>0</v>
      </c>
      <c r="E42" s="5"/>
      <c r="G42" s="4"/>
      <c r="H42" s="5"/>
    </row>
    <row r="43" spans="1:8" s="3" customFormat="1" ht="12.75">
      <c r="A43" s="4"/>
      <c r="B43" s="4" t="s">
        <v>62</v>
      </c>
      <c r="C43" s="5"/>
      <c r="D43" s="12"/>
      <c r="E43" s="5"/>
      <c r="G43" s="4"/>
      <c r="H43" s="5"/>
    </row>
    <row r="44" spans="1:8" s="3" customFormat="1" ht="12.75">
      <c r="A44" s="4"/>
      <c r="B44" s="4" t="s">
        <v>20</v>
      </c>
      <c r="C44" s="25">
        <f>7-7</f>
        <v>0</v>
      </c>
      <c r="D44" s="12"/>
      <c r="E44" s="5"/>
      <c r="F44" s="8"/>
      <c r="G44" s="4"/>
      <c r="H44" s="25"/>
    </row>
    <row r="45" spans="1:9" s="3" customFormat="1" ht="12.75">
      <c r="A45" s="4"/>
      <c r="B45" s="4" t="s">
        <v>24</v>
      </c>
      <c r="C45" s="35">
        <f>1022+0.16</f>
        <v>1022.16</v>
      </c>
      <c r="D45" s="12"/>
      <c r="E45" s="29"/>
      <c r="G45" s="4"/>
      <c r="H45" s="26"/>
      <c r="I45" s="28"/>
    </row>
    <row r="46" spans="1:9" s="3" customFormat="1" ht="12.75">
      <c r="A46" s="4"/>
      <c r="B46" s="4" t="s">
        <v>59</v>
      </c>
      <c r="C46" s="14">
        <f>SUM(C44:C45)</f>
        <v>1022.16</v>
      </c>
      <c r="D46" s="12">
        <f>C46/$C$50</f>
        <v>0.0005085036121054865</v>
      </c>
      <c r="E46" s="5"/>
      <c r="G46" s="4"/>
      <c r="H46" s="27"/>
      <c r="I46" s="12"/>
    </row>
    <row r="47" spans="1:7" s="3" customFormat="1" ht="12.75">
      <c r="A47" s="4"/>
      <c r="B47" s="4" t="s">
        <v>50</v>
      </c>
      <c r="E47" s="6"/>
      <c r="G47" s="4"/>
    </row>
    <row r="48" spans="1:7" s="3" customFormat="1" ht="12.75">
      <c r="A48" s="4"/>
      <c r="B48" s="4" t="s">
        <v>51</v>
      </c>
      <c r="C48" s="3">
        <v>0</v>
      </c>
      <c r="E48" s="6"/>
      <c r="G48" s="4"/>
    </row>
    <row r="49" spans="1:9" s="3" customFormat="1" ht="12.75">
      <c r="A49" s="4"/>
      <c r="B49" s="4" t="s">
        <v>52</v>
      </c>
      <c r="C49" s="24">
        <f>C7+C42+C46</f>
        <v>1034.1599999999999</v>
      </c>
      <c r="D49" s="5">
        <f>D7+D42+D43</f>
        <v>5.969753605370821E-06</v>
      </c>
      <c r="E49" s="5"/>
      <c r="G49" s="4"/>
      <c r="H49" s="24"/>
      <c r="I49" s="5"/>
    </row>
    <row r="50" spans="1:8" s="3" customFormat="1" ht="12.75">
      <c r="A50" s="4"/>
      <c r="B50" s="4" t="s">
        <v>17</v>
      </c>
      <c r="C50" s="36">
        <v>2010133.21374</v>
      </c>
      <c r="E50" s="14"/>
      <c r="G50" s="4"/>
      <c r="H50" s="23"/>
    </row>
    <row r="51" spans="1:8" s="3" customFormat="1" ht="12.75">
      <c r="A51" s="4"/>
      <c r="B51" s="4" t="s">
        <v>53</v>
      </c>
      <c r="C51" s="12">
        <f>+C49/C50</f>
        <v>0.0005144733657108573</v>
      </c>
      <c r="E51" s="12"/>
      <c r="G51" s="4"/>
      <c r="H51" s="12"/>
    </row>
    <row r="52" s="3" customFormat="1" ht="12.75"/>
    <row r="53" s="3" customFormat="1" ht="12.75">
      <c r="C53" s="17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2">
    <mergeCell ref="A1:E1"/>
    <mergeCell ref="G1:K1"/>
  </mergeCells>
  <printOptions/>
  <pageMargins left="0.75" right="0.75" top="1" bottom="1" header="0.5" footer="0.5"/>
  <pageSetup fitToHeight="1" fitToWidth="1" horizontalDpi="600" verticalDpi="600" orientation="portrait" paperSize="9" scale="7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2014-05-08T06:29:41Z</cp:lastPrinted>
  <dcterms:created xsi:type="dcterms:W3CDTF">2010-01-14T07:10:55Z</dcterms:created>
  <dcterms:modified xsi:type="dcterms:W3CDTF">2014-08-25T13:46:08Z</dcterms:modified>
  <cp:category/>
  <cp:version/>
  <cp:contentType/>
  <cp:contentStatus/>
</cp:coreProperties>
</file>